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pickne\Desktop\Files\CSCE Website\Faculty Resources\"/>
    </mc:Choice>
  </mc:AlternateContent>
  <bookViews>
    <workbookView xWindow="0" yWindow="0" windowWidth="24810" windowHeight="1011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5" i="1" l="1"/>
  <c r="C34" i="1"/>
  <c r="E27" i="1"/>
  <c r="E34" i="1" s="1"/>
  <c r="E28" i="1"/>
  <c r="E29" i="1"/>
  <c r="E30" i="1"/>
  <c r="E31" i="1"/>
  <c r="E32" i="1"/>
  <c r="E33" i="1"/>
  <c r="A54" i="1"/>
  <c r="A52" i="1"/>
  <c r="A51" i="1"/>
  <c r="A50" i="1"/>
  <c r="A49" i="1"/>
  <c r="A48" i="1"/>
  <c r="A53" i="1"/>
  <c r="B24" i="1"/>
  <c r="B38" i="1" s="1"/>
  <c r="D21" i="1"/>
  <c r="D24" i="1" s="1"/>
  <c r="D23" i="1"/>
  <c r="D22" i="1"/>
  <c r="B17" i="1"/>
  <c r="B35" i="1" l="1"/>
  <c r="A56" i="1" s="1"/>
  <c r="D38" i="1"/>
  <c r="B39" i="1"/>
  <c r="A58" i="1" s="1"/>
</calcChain>
</file>

<file path=xl/sharedStrings.xml><?xml version="1.0" encoding="utf-8"?>
<sst xmlns="http://schemas.openxmlformats.org/spreadsheetml/2006/main" count="66" uniqueCount="53">
  <si>
    <t xml:space="preserve">Goal to get off Probation:  GPA of </t>
  </si>
  <si>
    <t>GPA so far at UofA</t>
  </si>
  <si>
    <t>Hours</t>
  </si>
  <si>
    <t>Academic Recovery Plan Worksheet</t>
  </si>
  <si>
    <t>Academic Forgiveness Planned</t>
  </si>
  <si>
    <t>C</t>
  </si>
  <si>
    <t xml:space="preserve">Instructions:  </t>
  </si>
  <si>
    <t>by end of the academic year (including summer and intersession)</t>
  </si>
  <si>
    <t>Original Grade</t>
  </si>
  <si>
    <t>A</t>
  </si>
  <si>
    <t>B</t>
  </si>
  <si>
    <t>D</t>
  </si>
  <si>
    <t>F</t>
  </si>
  <si>
    <t>Grade</t>
  </si>
  <si>
    <t>Grade Points</t>
  </si>
  <si>
    <t>Credit Hours</t>
  </si>
  <si>
    <t>MATH 2445</t>
  </si>
  <si>
    <t>Grade points</t>
  </si>
  <si>
    <t>(Max 8 credits for career)</t>
  </si>
  <si>
    <t>Courses to be replaced</t>
  </si>
  <si>
    <t>Total GPA after Plan</t>
  </si>
  <si>
    <t>Courses Planned in rest of academic year (inc. summer &amp; intersession)</t>
  </si>
  <si>
    <t>Fine Art</t>
  </si>
  <si>
    <t>Totals after Academic Forgiveness Deletion</t>
  </si>
  <si>
    <t>Total for Planned in rest of academic year (inc. summer &amp; intersession)</t>
  </si>
  <si>
    <t>PHYS 2054</t>
  </si>
  <si>
    <t>GNEG 1121</t>
  </si>
  <si>
    <t>Other</t>
  </si>
  <si>
    <t>Expected Grade</t>
  </si>
  <si>
    <t>GPA for  Planned in rest of academic year (inc. summer &amp; intersession)</t>
  </si>
  <si>
    <t xml:space="preserve">   -cell B16 will be their current GPA (Red if below threshold, Green if above)</t>
  </si>
  <si>
    <t>Totals after Plan</t>
  </si>
  <si>
    <t xml:space="preserve">   -cell C32 shows the GPA in courses remaining this year</t>
  </si>
  <si>
    <t xml:space="preserve">   -cell C36 shows the GPA if they complete the plan (Red if below threshold, Green if above)</t>
  </si>
  <si>
    <t>Enter the past data for their "Total Grade Points" and "Units Taken Toward GPA" (Go to UAConnect then select Grades from the dropdown menu)</t>
  </si>
  <si>
    <t>Contact Heath Schluterman, hschlut@uark.edu with any correctiosn or suggestions for improvement.</t>
  </si>
  <si>
    <t>Enter the courses they plan to take in rest of academic year and expected grade</t>
  </si>
  <si>
    <r>
      <t xml:space="preserve">Enter any Academic Foregivess they plan to use as part of </t>
    </r>
    <r>
      <rPr>
        <b/>
        <u/>
        <sz val="12"/>
        <color theme="5"/>
        <rFont val="Calibri"/>
        <family val="2"/>
        <scheme val="minor"/>
      </rPr>
      <t>this plan</t>
    </r>
    <r>
      <rPr>
        <b/>
        <sz val="12"/>
        <color theme="5"/>
        <rFont val="Calibri"/>
        <family val="2"/>
        <scheme val="minor"/>
      </rPr>
      <t xml:space="preserve"> (maximum 8 hours in career)</t>
    </r>
  </si>
  <si>
    <t>Total grade points</t>
  </si>
  <si>
    <t>Units taken towards GPA</t>
  </si>
  <si>
    <t>Recovery Plan</t>
  </si>
  <si>
    <t>Semester</t>
  </si>
  <si>
    <t>Spring 2017</t>
  </si>
  <si>
    <t>Summer 2017</t>
  </si>
  <si>
    <t>On these new courses, their goal is to achieve a GPA of</t>
  </si>
  <si>
    <t>If they are successful, their new GPA will be</t>
  </si>
  <si>
    <t>They plan to take the following courses</t>
  </si>
  <si>
    <t>They plan to use academic foregiveness for the following courses</t>
  </si>
  <si>
    <t>They will also focus on attending all classes and make use of the Freshman Engineering help sessions for MATH 2445.</t>
  </si>
  <si>
    <t>Enter the Scholarship Academic Recovery Plan to UASuccess</t>
  </si>
  <si>
    <t xml:space="preserve">   - find the flag (see attached PDF) to find all your advisees with flags or click on Tracking on the specific student's page</t>
  </si>
  <si>
    <t xml:space="preserve">   - hover over the flag and click on "Clear"</t>
  </si>
  <si>
    <t xml:space="preserve">   - cut and paste the blue section's contents into the Comments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</si>
</sst>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u/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4" fillId="2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/>
    <xf numFmtId="2" fontId="1" fillId="0" borderId="0" xfId="0" applyNumberFormat="1" applyFont="1" applyFill="1"/>
    <xf numFmtId="0" fontId="0" fillId="0" borderId="0" xfId="0" applyFill="1"/>
    <xf numFmtId="164" fontId="4" fillId="2" borderId="0" xfId="0" applyNumberFormat="1" applyFont="1" applyFill="1" applyAlignment="1">
      <alignment horizontal="right"/>
    </xf>
    <xf numFmtId="0" fontId="1" fillId="0" borderId="0" xfId="0" applyFont="1" applyFill="1"/>
    <xf numFmtId="164" fontId="0" fillId="0" borderId="0" xfId="0" applyNumberFormat="1"/>
    <xf numFmtId="164" fontId="6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165" fontId="1" fillId="3" borderId="0" xfId="0" applyNumberFormat="1" applyFont="1" applyFill="1"/>
    <xf numFmtId="0" fontId="8" fillId="2" borderId="0" xfId="0" applyFont="1" applyFill="1"/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9" fillId="0" borderId="0" xfId="0" applyFont="1" applyFill="1"/>
    <xf numFmtId="164" fontId="5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2" fontId="10" fillId="0" borderId="0" xfId="0" applyNumberFormat="1" applyFont="1" applyFill="1"/>
    <xf numFmtId="0" fontId="11" fillId="0" borderId="0" xfId="0" applyFont="1" applyFill="1"/>
    <xf numFmtId="0" fontId="4" fillId="0" borderId="0" xfId="0" quotePrefix="1" applyFont="1" applyFill="1"/>
    <xf numFmtId="2" fontId="1" fillId="0" borderId="0" xfId="0" applyNumberFormat="1" applyFont="1" applyAlignment="1">
      <alignment horizontal="center"/>
    </xf>
    <xf numFmtId="0" fontId="5" fillId="0" borderId="0" xfId="0" applyFont="1"/>
    <xf numFmtId="165" fontId="5" fillId="2" borderId="0" xfId="0" applyNumberFormat="1" applyFont="1" applyFill="1"/>
    <xf numFmtId="165" fontId="5" fillId="3" borderId="0" xfId="0" applyNumberFormat="1" applyFont="1" applyFill="1"/>
    <xf numFmtId="2" fontId="8" fillId="0" borderId="0" xfId="0" applyNumberFormat="1" applyFont="1" applyFill="1"/>
    <xf numFmtId="49" fontId="0" fillId="0" borderId="0" xfId="0" applyNumberFormat="1"/>
    <xf numFmtId="0" fontId="0" fillId="0" borderId="0" xfId="0" applyFont="1"/>
    <xf numFmtId="164" fontId="0" fillId="0" borderId="0" xfId="0" applyNumberFormat="1" applyFont="1"/>
    <xf numFmtId="2" fontId="0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ill="1"/>
    <xf numFmtId="49" fontId="0" fillId="0" borderId="0" xfId="0" applyNumberFormat="1" applyFill="1"/>
    <xf numFmtId="2" fontId="0" fillId="0" borderId="0" xfId="0" applyNumberFormat="1" applyFill="1"/>
    <xf numFmtId="164" fontId="4" fillId="0" borderId="0" xfId="0" applyNumberFormat="1" applyFon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on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4" borderId="0" xfId="0" applyNumberFormat="1" applyFont="1" applyFill="1" applyAlignment="1">
      <alignment horizontal="left"/>
    </xf>
    <xf numFmtId="0" fontId="4" fillId="4" borderId="0" xfId="0" applyFont="1" applyFill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10" zoomScale="150" zoomScaleNormal="150" zoomScalePageLayoutView="150" workbookViewId="0">
      <selection activeCell="A8" sqref="A8"/>
    </sheetView>
  </sheetViews>
  <sheetFormatPr defaultColWidth="11" defaultRowHeight="15.75" x14ac:dyDescent="0.25"/>
  <cols>
    <col min="1" max="1" width="60.125" customWidth="1"/>
    <col min="2" max="2" width="12.125" style="2" customWidth="1"/>
    <col min="3" max="3" width="17.375" customWidth="1"/>
    <col min="4" max="4" width="15.625" customWidth="1"/>
    <col min="5" max="5" width="7.875" bestFit="1" customWidth="1"/>
    <col min="6" max="6" width="11.375" customWidth="1"/>
    <col min="7" max="7" width="11.125" bestFit="1" customWidth="1"/>
  </cols>
  <sheetData>
    <row r="1" spans="1:6" s="1" customFormat="1" x14ac:dyDescent="0.25">
      <c r="A1" s="1" t="s">
        <v>3</v>
      </c>
      <c r="B1" s="2"/>
      <c r="C1" s="41"/>
    </row>
    <row r="2" spans="1:6" x14ac:dyDescent="0.25">
      <c r="A2" s="1" t="s">
        <v>0</v>
      </c>
      <c r="B2" s="32">
        <v>2</v>
      </c>
      <c r="C2" s="1" t="s">
        <v>7</v>
      </c>
    </row>
    <row r="3" spans="1:6" x14ac:dyDescent="0.25">
      <c r="A3" s="1"/>
      <c r="B3" s="4"/>
      <c r="C3" s="1"/>
    </row>
    <row r="4" spans="1:6" s="1" customFormat="1" x14ac:dyDescent="0.25">
      <c r="A4" s="29" t="s">
        <v>6</v>
      </c>
      <c r="B4" s="2"/>
    </row>
    <row r="5" spans="1:6" s="20" customFormat="1" x14ac:dyDescent="0.25">
      <c r="A5" s="5" t="s">
        <v>34</v>
      </c>
      <c r="B5" s="25"/>
      <c r="C5" s="24"/>
    </row>
    <row r="6" spans="1:6" s="20" customFormat="1" x14ac:dyDescent="0.25">
      <c r="A6" s="5" t="s">
        <v>30</v>
      </c>
      <c r="B6" s="25"/>
      <c r="C6" s="24"/>
      <c r="E6" s="21" t="s">
        <v>13</v>
      </c>
      <c r="F6" s="21" t="s">
        <v>14</v>
      </c>
    </row>
    <row r="7" spans="1:6" s="22" customFormat="1" x14ac:dyDescent="0.25">
      <c r="A7" s="5" t="s">
        <v>37</v>
      </c>
      <c r="B7" s="25"/>
      <c r="C7" s="26"/>
      <c r="E7" s="21" t="s">
        <v>9</v>
      </c>
      <c r="F7" s="23">
        <v>4</v>
      </c>
    </row>
    <row r="8" spans="1:6" s="22" customFormat="1" x14ac:dyDescent="0.25">
      <c r="A8" s="5" t="s">
        <v>36</v>
      </c>
      <c r="B8" s="25"/>
      <c r="C8" s="26"/>
      <c r="E8" s="21" t="s">
        <v>10</v>
      </c>
      <c r="F8" s="23">
        <v>3</v>
      </c>
    </row>
    <row r="9" spans="1:6" s="22" customFormat="1" x14ac:dyDescent="0.25">
      <c r="A9" s="27" t="s">
        <v>32</v>
      </c>
      <c r="B9" s="25"/>
      <c r="C9" s="26"/>
      <c r="E9" s="21" t="s">
        <v>5</v>
      </c>
      <c r="F9" s="23">
        <v>2</v>
      </c>
    </row>
    <row r="10" spans="1:6" s="22" customFormat="1" x14ac:dyDescent="0.25">
      <c r="A10" s="27" t="s">
        <v>33</v>
      </c>
      <c r="B10" s="25"/>
      <c r="C10" s="26"/>
      <c r="E10" s="21" t="s">
        <v>11</v>
      </c>
      <c r="F10" s="23">
        <v>1</v>
      </c>
    </row>
    <row r="11" spans="1:6" s="22" customFormat="1" ht="24" customHeight="1" x14ac:dyDescent="0.25">
      <c r="A11" s="5" t="s">
        <v>49</v>
      </c>
      <c r="B11" s="25"/>
      <c r="C11" s="26"/>
      <c r="E11" s="21" t="s">
        <v>12</v>
      </c>
      <c r="F11" s="23">
        <v>0</v>
      </c>
    </row>
    <row r="12" spans="1:6" s="22" customFormat="1" ht="24" customHeight="1" x14ac:dyDescent="0.25">
      <c r="A12" s="5" t="s">
        <v>50</v>
      </c>
      <c r="B12" s="25"/>
      <c r="C12" s="26"/>
      <c r="E12" s="47"/>
      <c r="F12" s="48"/>
    </row>
    <row r="13" spans="1:6" s="22" customFormat="1" ht="24" customHeight="1" x14ac:dyDescent="0.25">
      <c r="A13" s="5" t="s">
        <v>51</v>
      </c>
      <c r="B13" s="25"/>
      <c r="C13" s="26"/>
      <c r="E13" s="47"/>
      <c r="F13" s="48"/>
    </row>
    <row r="14" spans="1:6" s="22" customFormat="1" ht="24" customHeight="1" x14ac:dyDescent="0.25">
      <c r="A14" s="27" t="s">
        <v>52</v>
      </c>
      <c r="B14" s="25"/>
      <c r="C14" s="26"/>
      <c r="E14" s="47"/>
      <c r="F14" s="48"/>
    </row>
    <row r="15" spans="1:6" s="7" customFormat="1" x14ac:dyDescent="0.25">
      <c r="A15" s="5"/>
      <c r="B15" s="6"/>
      <c r="E15"/>
      <c r="F15"/>
    </row>
    <row r="16" spans="1:6" x14ac:dyDescent="0.25">
      <c r="A16" s="9" t="s">
        <v>39</v>
      </c>
      <c r="B16" s="3">
        <v>11</v>
      </c>
      <c r="C16" s="9" t="s">
        <v>38</v>
      </c>
      <c r="D16" s="8">
        <v>17</v>
      </c>
    </row>
    <row r="17" spans="1:5" x14ac:dyDescent="0.25">
      <c r="A17" s="1" t="s">
        <v>1</v>
      </c>
      <c r="B17" s="30">
        <f>D16/B16</f>
        <v>1.5454545454545454</v>
      </c>
    </row>
    <row r="18" spans="1:5" x14ac:dyDescent="0.25">
      <c r="E18" s="1"/>
    </row>
    <row r="19" spans="1:5" x14ac:dyDescent="0.25">
      <c r="A19" s="1" t="s">
        <v>4</v>
      </c>
      <c r="B19" s="2" t="s">
        <v>18</v>
      </c>
      <c r="D19" s="1"/>
      <c r="E19" s="10"/>
    </row>
    <row r="20" spans="1:5" x14ac:dyDescent="0.25">
      <c r="A20" s="1" t="s">
        <v>19</v>
      </c>
      <c r="B20" s="2" t="s">
        <v>15</v>
      </c>
      <c r="C20" s="1" t="s">
        <v>8</v>
      </c>
      <c r="D20" s="1" t="s">
        <v>17</v>
      </c>
      <c r="E20" s="10"/>
    </row>
    <row r="21" spans="1:5" x14ac:dyDescent="0.25">
      <c r="A21" s="19" t="s">
        <v>16</v>
      </c>
      <c r="B21" s="3">
        <v>5</v>
      </c>
      <c r="C21" s="11" t="s">
        <v>11</v>
      </c>
      <c r="D21" s="17">
        <f>IF(B21&gt;0,B21*VLOOKUP(C21,$E$10:$F$11,2,FALSE),"")</f>
        <v>5</v>
      </c>
      <c r="E21" s="10"/>
    </row>
    <row r="22" spans="1:5" x14ac:dyDescent="0.25">
      <c r="A22" s="15"/>
      <c r="B22" s="3"/>
      <c r="C22" s="12"/>
      <c r="D22" s="16" t="str">
        <f>IF(B22&gt;0,B22*VLOOKUP(C22,$E$10:$F$11,2,FALSE),"")</f>
        <v/>
      </c>
    </row>
    <row r="23" spans="1:5" x14ac:dyDescent="0.25">
      <c r="A23" s="15"/>
      <c r="B23" s="3"/>
      <c r="C23" s="12"/>
      <c r="D23" s="16" t="str">
        <f>IF(B23&gt;0,B23*VLOOKUP(C23,$E$10:$F$11,2,FALSE),"")</f>
        <v/>
      </c>
      <c r="E23" s="18"/>
    </row>
    <row r="24" spans="1:5" x14ac:dyDescent="0.25">
      <c r="A24" s="1" t="s">
        <v>23</v>
      </c>
      <c r="B24" s="13">
        <f>B16-SUM(B21:B23)</f>
        <v>6</v>
      </c>
      <c r="C24" s="2"/>
      <c r="D24" s="18">
        <f>D16-SUM(D21:D23)</f>
        <v>12</v>
      </c>
    </row>
    <row r="25" spans="1:5" x14ac:dyDescent="0.25">
      <c r="A25" s="1"/>
      <c r="B25" s="13"/>
      <c r="C25" s="2"/>
      <c r="D25" s="18"/>
    </row>
    <row r="26" spans="1:5" x14ac:dyDescent="0.25">
      <c r="A26" s="1" t="s">
        <v>21</v>
      </c>
      <c r="B26" s="2" t="s">
        <v>41</v>
      </c>
      <c r="C26" s="2" t="s">
        <v>2</v>
      </c>
      <c r="D26" s="1" t="s">
        <v>28</v>
      </c>
      <c r="E26" s="1" t="s">
        <v>17</v>
      </c>
    </row>
    <row r="27" spans="1:5" x14ac:dyDescent="0.25">
      <c r="A27" s="19" t="s">
        <v>16</v>
      </c>
      <c r="B27" s="3" t="s">
        <v>42</v>
      </c>
      <c r="C27" s="3">
        <v>5</v>
      </c>
      <c r="D27" s="11" t="s">
        <v>5</v>
      </c>
      <c r="E27" s="17">
        <f t="shared" ref="E27:E33" si="0">IF(C27&gt;0,C27*VLOOKUP(D27,$E$6:$F$11,2,FALSE),"")</f>
        <v>10</v>
      </c>
    </row>
    <row r="28" spans="1:5" x14ac:dyDescent="0.25">
      <c r="A28" s="19" t="s">
        <v>22</v>
      </c>
      <c r="B28" s="3" t="s">
        <v>42</v>
      </c>
      <c r="C28" s="3">
        <v>3</v>
      </c>
      <c r="D28" s="11" t="s">
        <v>9</v>
      </c>
      <c r="E28" s="17">
        <f t="shared" si="0"/>
        <v>12</v>
      </c>
    </row>
    <row r="29" spans="1:5" x14ac:dyDescent="0.25">
      <c r="A29" s="19" t="s">
        <v>25</v>
      </c>
      <c r="B29" s="3" t="s">
        <v>42</v>
      </c>
      <c r="C29" s="3">
        <v>4</v>
      </c>
      <c r="D29" s="11" t="s">
        <v>10</v>
      </c>
      <c r="E29" s="17">
        <f t="shared" si="0"/>
        <v>12</v>
      </c>
    </row>
    <row r="30" spans="1:5" x14ac:dyDescent="0.25">
      <c r="A30" s="19" t="s">
        <v>26</v>
      </c>
      <c r="B30" s="3" t="s">
        <v>42</v>
      </c>
      <c r="C30" s="3">
        <v>1</v>
      </c>
      <c r="D30" s="11" t="s">
        <v>9</v>
      </c>
      <c r="E30" s="17">
        <f t="shared" si="0"/>
        <v>4</v>
      </c>
    </row>
    <row r="31" spans="1:5" x14ac:dyDescent="0.25">
      <c r="A31" s="19" t="s">
        <v>27</v>
      </c>
      <c r="B31" s="3" t="s">
        <v>43</v>
      </c>
      <c r="C31" s="3">
        <v>3</v>
      </c>
      <c r="D31" s="11" t="s">
        <v>10</v>
      </c>
      <c r="E31" s="17">
        <f t="shared" si="0"/>
        <v>9</v>
      </c>
    </row>
    <row r="32" spans="1:5" x14ac:dyDescent="0.25">
      <c r="A32" s="19"/>
      <c r="B32" s="3"/>
      <c r="C32" s="3"/>
      <c r="D32" s="11"/>
      <c r="E32" s="17" t="str">
        <f t="shared" si="0"/>
        <v/>
      </c>
    </row>
    <row r="33" spans="1:5" x14ac:dyDescent="0.25">
      <c r="A33" s="19"/>
      <c r="B33" s="3"/>
      <c r="C33" s="3"/>
      <c r="D33" s="11"/>
      <c r="E33" s="17" t="str">
        <f t="shared" si="0"/>
        <v/>
      </c>
    </row>
    <row r="34" spans="1:5" x14ac:dyDescent="0.25">
      <c r="A34" s="1" t="s">
        <v>24</v>
      </c>
      <c r="C34" s="2">
        <f>SUM(C27:C33)</f>
        <v>16</v>
      </c>
      <c r="E34" s="28">
        <f>SUM(E27:E33)</f>
        <v>47</v>
      </c>
    </row>
    <row r="35" spans="1:5" x14ac:dyDescent="0.25">
      <c r="A35" s="1" t="s">
        <v>29</v>
      </c>
      <c r="B35" s="31">
        <f>IF(C34&gt;0,E34/C34,0)</f>
        <v>2.9375</v>
      </c>
    </row>
    <row r="36" spans="1:5" x14ac:dyDescent="0.25">
      <c r="A36" s="1"/>
      <c r="C36" s="2"/>
    </row>
    <row r="37" spans="1:5" x14ac:dyDescent="0.25">
      <c r="A37" s="1"/>
      <c r="B37" s="2" t="s">
        <v>2</v>
      </c>
      <c r="C37" s="2"/>
      <c r="D37" s="1" t="s">
        <v>17</v>
      </c>
    </row>
    <row r="38" spans="1:5" x14ac:dyDescent="0.25">
      <c r="A38" s="1" t="s">
        <v>31</v>
      </c>
      <c r="B38" s="2">
        <f>B24+C34</f>
        <v>22</v>
      </c>
      <c r="C38" s="2"/>
      <c r="D38" s="28">
        <f>E34+D24</f>
        <v>59</v>
      </c>
    </row>
    <row r="39" spans="1:5" x14ac:dyDescent="0.25">
      <c r="A39" s="1" t="s">
        <v>20</v>
      </c>
      <c r="B39" s="14">
        <f>IF(B38&gt;0,D38/B38,0)</f>
        <v>2.6818181818181817</v>
      </c>
    </row>
    <row r="40" spans="1:5" x14ac:dyDescent="0.25">
      <c r="A40" s="1"/>
      <c r="C40" s="2"/>
      <c r="D40" s="1"/>
    </row>
    <row r="41" spans="1:5" x14ac:dyDescent="0.25">
      <c r="A41" s="1" t="s">
        <v>35</v>
      </c>
    </row>
    <row r="43" spans="1:5" x14ac:dyDescent="0.25">
      <c r="A43" s="1" t="s">
        <v>40</v>
      </c>
      <c r="B43" s="36"/>
      <c r="C43" s="34"/>
    </row>
    <row r="44" spans="1:5" x14ac:dyDescent="0.25">
      <c r="A44" s="42" t="s">
        <v>47</v>
      </c>
      <c r="B44" s="6"/>
    </row>
    <row r="45" spans="1:5" x14ac:dyDescent="0.25">
      <c r="A45" s="42" t="str">
        <f>IF(A21&gt;0, A21, "")</f>
        <v>MATH 2445</v>
      </c>
      <c r="B45" s="6"/>
    </row>
    <row r="46" spans="1:5" x14ac:dyDescent="0.25">
      <c r="A46" s="42"/>
      <c r="B46" s="6"/>
    </row>
    <row r="47" spans="1:5" x14ac:dyDescent="0.25">
      <c r="A47" s="43" t="s">
        <v>46</v>
      </c>
      <c r="B47" s="36"/>
      <c r="C47" s="34"/>
    </row>
    <row r="48" spans="1:5" x14ac:dyDescent="0.25">
      <c r="A48" s="42" t="str">
        <f>IF(A27&gt;0, A27, "")</f>
        <v>MATH 2445</v>
      </c>
      <c r="B48" s="37"/>
      <c r="C48" s="35"/>
    </row>
    <row r="49" spans="1:3" x14ac:dyDescent="0.25">
      <c r="A49" s="42" t="str">
        <f t="shared" ref="A49:A52" si="1">IF(A28&gt;0, A28, "")</f>
        <v>Fine Art</v>
      </c>
      <c r="B49" s="37"/>
      <c r="C49" s="35"/>
    </row>
    <row r="50" spans="1:3" x14ac:dyDescent="0.25">
      <c r="A50" s="42" t="str">
        <f t="shared" si="1"/>
        <v>PHYS 2054</v>
      </c>
      <c r="B50" s="37"/>
      <c r="C50" s="35"/>
    </row>
    <row r="51" spans="1:3" x14ac:dyDescent="0.25">
      <c r="A51" s="42" t="str">
        <f t="shared" si="1"/>
        <v>GNEG 1121</v>
      </c>
      <c r="B51" s="38"/>
      <c r="C51" s="10"/>
    </row>
    <row r="52" spans="1:3" x14ac:dyDescent="0.25">
      <c r="A52" s="42" t="str">
        <f t="shared" si="1"/>
        <v>Other</v>
      </c>
      <c r="B52" s="38"/>
      <c r="C52" s="10"/>
    </row>
    <row r="53" spans="1:3" x14ac:dyDescent="0.25">
      <c r="A53" s="42" t="str">
        <f>IF(A32&gt;0, A32, "")</f>
        <v/>
      </c>
      <c r="B53" s="39"/>
      <c r="C53" s="33"/>
    </row>
    <row r="54" spans="1:3" x14ac:dyDescent="0.25">
      <c r="A54" s="42" t="str">
        <f t="shared" ref="A54" si="2">IF(A33&gt;0, A33, "")</f>
        <v/>
      </c>
      <c r="B54" s="39"/>
      <c r="C54" s="33"/>
    </row>
    <row r="55" spans="1:3" x14ac:dyDescent="0.25">
      <c r="A55" s="42" t="s">
        <v>44</v>
      </c>
      <c r="B55" s="6"/>
    </row>
    <row r="56" spans="1:3" x14ac:dyDescent="0.25">
      <c r="A56" s="44">
        <f>B35</f>
        <v>2.9375</v>
      </c>
      <c r="B56" s="40"/>
    </row>
    <row r="57" spans="1:3" x14ac:dyDescent="0.25">
      <c r="A57" s="42" t="s">
        <v>45</v>
      </c>
      <c r="B57" s="6"/>
    </row>
    <row r="58" spans="1:3" x14ac:dyDescent="0.25">
      <c r="A58" s="45">
        <f>B39</f>
        <v>2.6818181818181817</v>
      </c>
      <c r="B58" s="6"/>
    </row>
    <row r="59" spans="1:3" s="1" customFormat="1" x14ac:dyDescent="0.25">
      <c r="A59" s="46" t="s">
        <v>48</v>
      </c>
      <c r="B59" s="2"/>
    </row>
  </sheetData>
  <conditionalFormatting sqref="B39 B17 B35">
    <cfRule type="cellIs" dxfId="1" priority="3" operator="lessThan">
      <formula>$B$2</formula>
    </cfRule>
    <cfRule type="cellIs" dxfId="0" priority="4" operator="greaterThanOrEqual">
      <formula>$B$2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Gauch</dc:creator>
  <cp:lastModifiedBy>Cindy Pickney</cp:lastModifiedBy>
  <dcterms:created xsi:type="dcterms:W3CDTF">2017-01-05T22:08:37Z</dcterms:created>
  <dcterms:modified xsi:type="dcterms:W3CDTF">2017-01-26T17:16:23Z</dcterms:modified>
</cp:coreProperties>
</file>